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В" sheetId="1" r:id="rId1"/>
  </sheets>
  <definedNames>
    <definedName name="_xlnm._FilterDatabase" localSheetId="0" hidden="1">ТВ!$A$1:$N$2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K3" i="1" s="1"/>
  <c r="F4" i="1"/>
  <c r="I4" i="1" s="1"/>
  <c r="F5" i="1"/>
  <c r="K5" i="1" s="1"/>
  <c r="F6" i="1"/>
  <c r="I6" i="1" s="1"/>
  <c r="F7" i="1"/>
  <c r="K7" i="1" s="1"/>
  <c r="F2" i="1"/>
  <c r="I2" i="1" s="1"/>
  <c r="H5" i="1" l="1"/>
  <c r="I5" i="1"/>
  <c r="L5" i="1"/>
  <c r="J2" i="1"/>
  <c r="K2" i="1"/>
  <c r="J4" i="1"/>
  <c r="H4" i="1"/>
  <c r="G2" i="1"/>
  <c r="L2" i="1"/>
  <c r="K4" i="1"/>
  <c r="H2" i="1"/>
  <c r="G4" i="1"/>
  <c r="L4" i="1"/>
  <c r="J6" i="1"/>
  <c r="H3" i="1"/>
  <c r="L3" i="1"/>
  <c r="L7" i="1"/>
  <c r="I3" i="1"/>
  <c r="G6" i="1"/>
  <c r="I7" i="1"/>
  <c r="J3" i="1"/>
  <c r="J5" i="1"/>
  <c r="L6" i="1"/>
  <c r="J7" i="1"/>
  <c r="H7" i="1"/>
  <c r="K6" i="1"/>
  <c r="H6" i="1"/>
  <c r="G3" i="1"/>
  <c r="G5" i="1"/>
  <c r="G7" i="1"/>
</calcChain>
</file>

<file path=xl/sharedStrings.xml><?xml version="1.0" encoding="utf-8"?>
<sst xmlns="http://schemas.openxmlformats.org/spreadsheetml/2006/main" count="44" uniqueCount="29">
  <si>
    <t>Город</t>
  </si>
  <si>
    <t xml:space="preserve">Вид рекламы </t>
  </si>
  <si>
    <t>Период, дней</t>
  </si>
  <si>
    <t>Охват территории</t>
  </si>
  <si>
    <t>Целевая аудитория</t>
  </si>
  <si>
    <t>Реклама на ТВ</t>
  </si>
  <si>
    <t>Телеканал</t>
  </si>
  <si>
    <t>Первый</t>
  </si>
  <si>
    <t>Город + 50 км в область</t>
  </si>
  <si>
    <t>Чита</t>
  </si>
  <si>
    <t>СТС</t>
  </si>
  <si>
    <t>Домашний</t>
  </si>
  <si>
    <t>РенТВ</t>
  </si>
  <si>
    <t>Пятый</t>
  </si>
  <si>
    <t>Возвраст: 27-64 лет. Пол: 49% мужчины, 51% женщины</t>
  </si>
  <si>
    <t>Возвраст: 20-55 лет. Пол: 48% мужчины, 52% женщины</t>
  </si>
  <si>
    <t>Возвраст: 25-35 лет. Пол: 48% мужчины, 52% женщины</t>
  </si>
  <si>
    <t>Возвраст: 30-45 лет. Пол: 23% мужчины, 77% женщины</t>
  </si>
  <si>
    <t>Возвраст:25-45 лет. Пол: 58% мужчины, 42% женщины</t>
  </si>
  <si>
    <t>Возвраст: 25-45 лет. Пол: 46% мужчины, 54% женщины</t>
  </si>
  <si>
    <t>Выходов в день</t>
  </si>
  <si>
    <t>Количество выходов</t>
  </si>
  <si>
    <t>Ролик 5 сек.</t>
  </si>
  <si>
    <t>Ролик 10 сек.</t>
  </si>
  <si>
    <t>Ролик 15 сек.</t>
  </si>
  <si>
    <t>Ролик 20 сек.</t>
  </si>
  <si>
    <t>Ролик 25 сек.</t>
  </si>
  <si>
    <t>Ролик 30 сек.</t>
  </si>
  <si>
    <t>Россия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</si>
</sst>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Fill="1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workbookViewId="0">
      <selection activeCell="D3" sqref="D3"/>
    </sheetView>
  </sheetViews>
  <sheetFormatPr defaultRowHeight="12.75" x14ac:dyDescent="0.2"/>
  <cols>
    <col min="1" max="1" width="10.5703125" style="2" customWidth="1"/>
    <col min="2" max="2" width="16.42578125" style="2" customWidth="1"/>
    <col min="3" max="3" width="14" style="2" customWidth="1"/>
    <col min="4" max="4" width="18.5703125" style="2" customWidth="1"/>
    <col min="5" max="5" width="16.85546875" style="2" customWidth="1"/>
    <col min="6" max="6" width="22.42578125" style="2" customWidth="1"/>
    <col min="7" max="7" width="15.28515625" style="2" customWidth="1"/>
    <col min="8" max="12" width="16.28515625" style="2" customWidth="1"/>
    <col min="13" max="13" width="20.5703125" style="2" customWidth="1"/>
    <col min="14" max="14" width="21.5703125" style="2" customWidth="1"/>
    <col min="15" max="16384" width="9.140625" style="2"/>
  </cols>
  <sheetData>
    <row r="1" spans="1:14" x14ac:dyDescent="0.2">
      <c r="A1" s="4" t="s">
        <v>0</v>
      </c>
      <c r="B1" s="5" t="s">
        <v>1</v>
      </c>
      <c r="C1" s="5" t="s">
        <v>6</v>
      </c>
      <c r="D1" s="5" t="s">
        <v>20</v>
      </c>
      <c r="E1" s="5" t="s">
        <v>2</v>
      </c>
      <c r="F1" s="5" t="s">
        <v>21</v>
      </c>
      <c r="G1" s="5" t="s">
        <v>22</v>
      </c>
      <c r="H1" s="5" t="s">
        <v>23</v>
      </c>
      <c r="I1" s="5" t="s">
        <v>24</v>
      </c>
      <c r="J1" s="5" t="s">
        <v>25</v>
      </c>
      <c r="K1" s="5" t="s">
        <v>26</v>
      </c>
      <c r="L1" s="5" t="s">
        <v>27</v>
      </c>
      <c r="M1" s="5" t="s">
        <v>3</v>
      </c>
      <c r="N1" s="5" t="s">
        <v>4</v>
      </c>
    </row>
    <row r="2" spans="1:14" s="3" customFormat="1" ht="38.25" x14ac:dyDescent="0.2">
      <c r="A2" s="6" t="s">
        <v>9</v>
      </c>
      <c r="B2" s="6" t="s">
        <v>5</v>
      </c>
      <c r="C2" s="6" t="s">
        <v>28</v>
      </c>
      <c r="D2" s="6">
        <v>1</v>
      </c>
      <c r="E2" s="6">
        <v>1</v>
      </c>
      <c r="F2" s="6">
        <f>D2*E2</f>
        <v>1</v>
      </c>
      <c r="G2" s="1">
        <f>250*5*F2</f>
        <v>1250</v>
      </c>
      <c r="H2" s="1">
        <f>250*10*F2</f>
        <v>2500</v>
      </c>
      <c r="I2" s="1">
        <f>250*15*F2</f>
        <v>3750</v>
      </c>
      <c r="J2" s="1">
        <f>250*20*F2</f>
        <v>5000</v>
      </c>
      <c r="K2" s="1">
        <f>250*25*F2</f>
        <v>6250</v>
      </c>
      <c r="L2" s="1">
        <f>250*30*F2</f>
        <v>7500</v>
      </c>
      <c r="M2" s="6" t="s">
        <v>8</v>
      </c>
      <c r="N2" s="6" t="s">
        <v>14</v>
      </c>
    </row>
    <row r="3" spans="1:14" s="3" customFormat="1" ht="38.25" x14ac:dyDescent="0.2">
      <c r="A3" s="6" t="s">
        <v>9</v>
      </c>
      <c r="B3" s="6" t="s">
        <v>5</v>
      </c>
      <c r="C3" s="6" t="s">
        <v>7</v>
      </c>
      <c r="D3" s="6">
        <v>1</v>
      </c>
      <c r="E3" s="6">
        <v>1</v>
      </c>
      <c r="F3" s="6">
        <f t="shared" ref="F3:F7" si="0">D3*E3</f>
        <v>1</v>
      </c>
      <c r="G3" s="1">
        <f>250*5*F3</f>
        <v>1250</v>
      </c>
      <c r="H3" s="1">
        <f>250*10*F3</f>
        <v>2500</v>
      </c>
      <c r="I3" s="1">
        <f>250*15*F3</f>
        <v>3750</v>
      </c>
      <c r="J3" s="1">
        <f>250*20*F3</f>
        <v>5000</v>
      </c>
      <c r="K3" s="1">
        <f>250*25*F3</f>
        <v>6250</v>
      </c>
      <c r="L3" s="1">
        <f>250*30*F3</f>
        <v>7500</v>
      </c>
      <c r="M3" s="6" t="s">
        <v>8</v>
      </c>
      <c r="N3" s="6" t="s">
        <v>15</v>
      </c>
    </row>
    <row r="4" spans="1:14" s="3" customFormat="1" ht="38.25" x14ac:dyDescent="0.2">
      <c r="A4" s="6" t="s">
        <v>9</v>
      </c>
      <c r="B4" s="6" t="s">
        <v>5</v>
      </c>
      <c r="C4" s="6" t="s">
        <v>10</v>
      </c>
      <c r="D4" s="6">
        <v>1</v>
      </c>
      <c r="E4" s="6">
        <v>1</v>
      </c>
      <c r="F4" s="6">
        <f t="shared" si="0"/>
        <v>1</v>
      </c>
      <c r="G4" s="1">
        <f>150*5*F4</f>
        <v>750</v>
      </c>
      <c r="H4" s="1">
        <f>150*10*F4</f>
        <v>1500</v>
      </c>
      <c r="I4" s="1">
        <f>150*15*F4</f>
        <v>2250</v>
      </c>
      <c r="J4" s="1">
        <f>150*20*F4</f>
        <v>3000</v>
      </c>
      <c r="K4" s="1">
        <f>150*25*F4</f>
        <v>3750</v>
      </c>
      <c r="L4" s="1">
        <f>150*30*F4</f>
        <v>4500</v>
      </c>
      <c r="M4" s="6" t="s">
        <v>8</v>
      </c>
      <c r="N4" s="6" t="s">
        <v>16</v>
      </c>
    </row>
    <row r="5" spans="1:14" s="3" customFormat="1" ht="38.25" x14ac:dyDescent="0.2">
      <c r="A5" s="6" t="s">
        <v>9</v>
      </c>
      <c r="B5" s="6" t="s">
        <v>5</v>
      </c>
      <c r="C5" s="6" t="s">
        <v>11</v>
      </c>
      <c r="D5" s="6">
        <v>1</v>
      </c>
      <c r="E5" s="6">
        <v>1</v>
      </c>
      <c r="F5" s="6">
        <f t="shared" si="0"/>
        <v>1</v>
      </c>
      <c r="G5" s="1">
        <f>110*5*F5</f>
        <v>550</v>
      </c>
      <c r="H5" s="1">
        <f>110*10*F5</f>
        <v>1100</v>
      </c>
      <c r="I5" s="1">
        <f>110*15*F5</f>
        <v>1650</v>
      </c>
      <c r="J5" s="1">
        <f>110*20*F5</f>
        <v>2200</v>
      </c>
      <c r="K5" s="1">
        <f>110*25*F5</f>
        <v>2750</v>
      </c>
      <c r="L5" s="1">
        <f>110*30*F5</f>
        <v>3300</v>
      </c>
      <c r="M5" s="6" t="s">
        <v>8</v>
      </c>
      <c r="N5" s="6" t="s">
        <v>17</v>
      </c>
    </row>
    <row r="6" spans="1:14" s="3" customFormat="1" ht="38.25" x14ac:dyDescent="0.2">
      <c r="A6" s="6" t="s">
        <v>9</v>
      </c>
      <c r="B6" s="6" t="s">
        <v>5</v>
      </c>
      <c r="C6" s="6" t="s">
        <v>12</v>
      </c>
      <c r="D6" s="6">
        <v>1</v>
      </c>
      <c r="E6" s="6">
        <v>1</v>
      </c>
      <c r="F6" s="6">
        <f t="shared" si="0"/>
        <v>1</v>
      </c>
      <c r="G6" s="1">
        <f>110*5*F6</f>
        <v>550</v>
      </c>
      <c r="H6" s="1">
        <f>110*10*F6</f>
        <v>1100</v>
      </c>
      <c r="I6" s="1">
        <f>110*15*F6</f>
        <v>1650</v>
      </c>
      <c r="J6" s="1">
        <f>110*20*F6</f>
        <v>2200</v>
      </c>
      <c r="K6" s="1">
        <f>110*25*F6</f>
        <v>2750</v>
      </c>
      <c r="L6" s="1">
        <f>110*30*F6</f>
        <v>3300</v>
      </c>
      <c r="M6" s="6" t="s">
        <v>8</v>
      </c>
      <c r="N6" s="6" t="s">
        <v>18</v>
      </c>
    </row>
    <row r="7" spans="1:14" s="3" customFormat="1" ht="38.25" x14ac:dyDescent="0.2">
      <c r="A7" s="6" t="s">
        <v>9</v>
      </c>
      <c r="B7" s="6" t="s">
        <v>5</v>
      </c>
      <c r="C7" s="6" t="s">
        <v>13</v>
      </c>
      <c r="D7" s="6">
        <v>1</v>
      </c>
      <c r="E7" s="6">
        <v>1</v>
      </c>
      <c r="F7" s="6">
        <f t="shared" si="0"/>
        <v>1</v>
      </c>
      <c r="G7" s="1">
        <f>110*5*F7</f>
        <v>550</v>
      </c>
      <c r="H7" s="1">
        <f>110*10*F7</f>
        <v>1100</v>
      </c>
      <c r="I7" s="1">
        <f>110*15*F7</f>
        <v>1650</v>
      </c>
      <c r="J7" s="1">
        <f>110*20*F7</f>
        <v>2200</v>
      </c>
      <c r="K7" s="1">
        <f>110*25*F7</f>
        <v>2750</v>
      </c>
      <c r="L7" s="1">
        <f>110*30*F7</f>
        <v>3300</v>
      </c>
      <c r="M7" s="6" t="s">
        <v>8</v>
      </c>
      <c r="N7" s="6" t="s">
        <v>19</v>
      </c>
    </row>
  </sheetData>
  <autoFilter ref="A1:N2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2026-05-08T11:57:27Z</dcterms:modified>
</cp:coreProperties>
</file>